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3 Železniční přejezdy\SO 04-13-01\"/>
    </mc:Choice>
  </mc:AlternateContent>
  <bookViews>
    <workbookView xWindow="0" yWindow="0" windowWidth="27900" windowHeight="11850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pol.rozp'!$A$1:$P$51</definedName>
  </definedNames>
  <calcPr calcId="152511"/>
</workbook>
</file>

<file path=xl/calcChain.xml><?xml version="1.0" encoding="utf-8"?>
<calcChain xmlns="http://schemas.openxmlformats.org/spreadsheetml/2006/main">
  <c r="K23" i="5" l="1"/>
  <c r="I23" i="5"/>
  <c r="K40" i="5"/>
  <c r="K41" i="5"/>
  <c r="K42" i="5"/>
  <c r="I40" i="5"/>
  <c r="I41" i="5"/>
  <c r="I42" i="5"/>
  <c r="G40" i="5"/>
  <c r="G41" i="5"/>
  <c r="G42" i="5"/>
  <c r="K44" i="5" l="1"/>
  <c r="I44" i="5"/>
  <c r="G44" i="5"/>
  <c r="I14" i="5"/>
  <c r="K12" i="5"/>
  <c r="K14" i="5" s="1"/>
  <c r="I12" i="5"/>
  <c r="G12" i="5"/>
  <c r="G14" i="5" s="1"/>
  <c r="K39" i="5" l="1"/>
  <c r="I39" i="5"/>
  <c r="G39" i="5"/>
  <c r="G46" i="5"/>
  <c r="I24" i="5"/>
  <c r="K24" i="5"/>
  <c r="I22" i="5"/>
  <c r="K22" i="5"/>
  <c r="K21" i="5" l="1"/>
  <c r="K49" i="5"/>
  <c r="I49" i="5"/>
  <c r="G49" i="5"/>
  <c r="K28" i="5"/>
  <c r="K29" i="5"/>
  <c r="K30" i="5"/>
  <c r="K31" i="5"/>
  <c r="K32" i="5"/>
  <c r="K33" i="5"/>
  <c r="K34" i="5"/>
  <c r="I28" i="5"/>
  <c r="I29" i="5"/>
  <c r="I30" i="5"/>
  <c r="I31" i="5"/>
  <c r="I32" i="5"/>
  <c r="I33" i="5"/>
  <c r="I34" i="5"/>
  <c r="G28" i="5"/>
  <c r="G29" i="5"/>
  <c r="G30" i="5"/>
  <c r="G31" i="5"/>
  <c r="G32" i="5"/>
  <c r="G33" i="5"/>
  <c r="G34" i="5"/>
  <c r="I21" i="5" l="1"/>
  <c r="G26" i="5"/>
  <c r="C46" i="5"/>
  <c r="K43" i="5"/>
  <c r="K46" i="5" s="1"/>
  <c r="I43" i="5"/>
  <c r="I46" i="5" s="1"/>
  <c r="G43" i="5"/>
  <c r="I20" i="5"/>
  <c r="K20" i="5"/>
  <c r="K17" i="5" l="1"/>
  <c r="K18" i="5"/>
  <c r="K19" i="5"/>
  <c r="I17" i="5"/>
  <c r="I18" i="5"/>
  <c r="I19" i="5"/>
  <c r="C51" i="5" l="1"/>
  <c r="K48" i="5"/>
  <c r="K51" i="5" s="1"/>
  <c r="I48" i="5"/>
  <c r="I51" i="5" s="1"/>
  <c r="G48" i="5"/>
  <c r="C37" i="5"/>
  <c r="K35" i="5"/>
  <c r="K37" i="5" s="1"/>
  <c r="I35" i="5"/>
  <c r="I37" i="5" s="1"/>
  <c r="G35" i="5"/>
  <c r="G37" i="5" s="1"/>
  <c r="K16" i="5"/>
  <c r="K26" i="5" s="1"/>
  <c r="I16" i="5"/>
  <c r="I26" i="5" s="1"/>
  <c r="K1" i="5" l="1"/>
  <c r="G51" i="5"/>
</calcChain>
</file>

<file path=xl/sharedStrings.xml><?xml version="1.0" encoding="utf-8"?>
<sst xmlns="http://schemas.openxmlformats.org/spreadsheetml/2006/main" count="236" uniqueCount="138">
  <si>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</si>
  <si>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</si>
  <si>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</si>
  <si>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</si>
  <si>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</si>
  <si>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</si>
  <si>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</si>
  <si>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</si>
  <si>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</si>
  <si>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</si>
  <si>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</si>
  <si>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</si>
  <si>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</si>
  <si>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</si>
  <si>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</si>
  <si>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</si>
  <si>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</si>
  <si>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</si>
  <si>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</si>
  <si>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</si>
  <si>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</si>
  <si>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</si>
  <si>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</si>
  <si>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</si>
  <si>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</si>
  <si>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</si>
  <si>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</si>
  <si>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</si>
  <si>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</si>
  <si>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</si>
  <si>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</si>
  <si>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</si>
  <si>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</si>
  <si>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</si>
  <si>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</si>
  <si>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</si>
  <si>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</si>
  <si>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</si>
  <si>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2,278</t>
  </si>
  <si>
    <t>SO 04-13-01.2</t>
  </si>
  <si>
    <t>m</t>
  </si>
  <si>
    <t>m3</t>
  </si>
  <si>
    <t>m2</t>
  </si>
  <si>
    <t>Zemní práce</t>
  </si>
  <si>
    <t>t</t>
  </si>
  <si>
    <t>PŘEDLÁŽDĚNÍ KRYTU Z BETON DLAŽDIC SE ZÁMKEM</t>
  </si>
  <si>
    <t>ODSTRAN KRYTU VOZOVEK A CHOD S ASFALT POJIVEM, ODVOZ DO 5KM</t>
  </si>
  <si>
    <t>ÚPRAVA PLÁNĚ SE ZHUT V HOR TŘ 1-4</t>
  </si>
  <si>
    <t>ODSTRANĚNÍ KRYTU CHODNÍKŮ Z DLAŽDIC, ODVOZ DO 5KM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</si>
  <si>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</si>
  <si>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</si>
  <si>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</si>
  <si>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</si>
  <si>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9</t>
  </si>
  <si>
    <t>Ostatní konstrukce a práce, bourání</t>
  </si>
  <si>
    <t>Celkem za 9</t>
  </si>
  <si>
    <t>VÝPLŇ SPAR MODIFIKOVANÝM ASFALTEM</t>
  </si>
  <si>
    <t>R02 56330</t>
  </si>
  <si>
    <t>VOZOVKOVÉ VRSTVY ZE ŠTĚRKODRTI A</t>
  </si>
  <si>
    <t>ŽELEZNIČNÍ PŘEJEZD PLASTBETONOVÝ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</si>
  <si>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</si>
  <si>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</si>
  <si>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ODKOPÁVKY A PROKOPÁVKY OBECNÉ TŘ. II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</si>
  <si>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</si>
  <si>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</si>
  <si>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</si>
  <si>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</si>
  <si>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ODKOP PRO SPOD STAVBU SILNIC A ŽELEZNIC TŘ. II</t>
  </si>
  <si>
    <t>574E07</t>
  </si>
  <si>
    <t>ASFALTOVÝ BETON PRO PODKLADNÍ VRSTVY ACP 22+, 22S</t>
  </si>
  <si>
    <t>574C06</t>
  </si>
  <si>
    <t>ASFALTOVÝ BETON PRO LOŽNÍ VRSTVY ACL 16+, 16S</t>
  </si>
  <si>
    <t>574A04</t>
  </si>
  <si>
    <t>ASFALTOVÝ BETON PRO OBRUSNÉ VRSTVY ACO 11+, 11S</t>
  </si>
  <si>
    <t>965312</t>
  </si>
  <si>
    <t>Rozebrání přejezdu, přechodu z dílců - odvoz (na likvidaci odpadů nebo jiné určené místo)</t>
  </si>
  <si>
    <t>tkm</t>
  </si>
  <si>
    <t>0</t>
  </si>
  <si>
    <t>Všeobecné podmínky</t>
  </si>
  <si>
    <t>Celkem za 0</t>
  </si>
  <si>
    <t>03350</t>
  </si>
  <si>
    <t>SLUŽBY ZAJIŠŤUJÍCÍ REGUL, PŘEVED A OCHRANU VEŘEJ DOPRAVY</t>
  </si>
  <si>
    <t>Kč</t>
  </si>
  <si>
    <t>Vodor doprav znač barvou hladké - dodávka a pokládka</t>
  </si>
  <si>
    <t>Silniční panely šířky 1 m v přechodu těles</t>
  </si>
  <si>
    <t>ROZEBRANÍ PŘEJEZDU, PŘECHODU Z DÍLCŮ</t>
  </si>
  <si>
    <t>R 171423</t>
  </si>
  <si>
    <t>ODSTRAN PODKL VOZOVEK A CHOD Z KAM NESTMEL, ODVOZ DO 20KM</t>
  </si>
  <si>
    <t>ODKOP PRO SPOD STAVBU SILNIC A ŽELEZNIC TŘ. II, ODVOZ DO 20KM</t>
  </si>
  <si>
    <t>Výkaz výměr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</si>
  <si>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</si>
  <si>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</si>
  <si>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</si>
  <si>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</si>
  <si>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</si>
  <si>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</si>
  <si>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OTSKP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</si>
  <si>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</si>
  <si>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</si>
  <si>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</si>
  <si>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</si>
  <si>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Položka obsahuje veškeré práce a materiál obsažený v názvu položky. Položka neobsahuje náklady na zřízení a odstranění dopravního značení objízdné trasy. Způsob měření -výměra je součtem součinů metrů krychlových tun vybouraného materiálu v původním stavu a jednotlivých vzdáleností v kilometrech.</t>
  </si>
  <si>
    <t>typ řádku</t>
  </si>
  <si>
    <t>kód datové základny</t>
  </si>
  <si>
    <t>Technická specifikace</t>
  </si>
  <si>
    <t>SD</t>
  </si>
  <si>
    <t>P</t>
  </si>
  <si>
    <t>25000+2*3000+7*1500</t>
  </si>
  <si>
    <t>viz. příloha č. 3</t>
  </si>
  <si>
    <t>0,35*3,6*2*2</t>
  </si>
  <si>
    <t>10+11</t>
  </si>
  <si>
    <t>0,04*100</t>
  </si>
  <si>
    <t>0,06*91,6</t>
  </si>
  <si>
    <t>0,09*83,3</t>
  </si>
  <si>
    <t>1,5+1,2+1,3+1,6</t>
  </si>
  <si>
    <t>0,15*2*1*2</t>
  </si>
  <si>
    <t>0,15*(2*9,8+3,5*10)</t>
  </si>
  <si>
    <t>0,35*(1,8*9,2+3*9,5)</t>
  </si>
  <si>
    <t>2*8,5</t>
  </si>
  <si>
    <t>3*2*8,5</t>
  </si>
  <si>
    <t>4*2*8,5</t>
  </si>
  <si>
    <t>21*5+9*2,3+9,5*3,4</t>
  </si>
  <si>
    <t>2,15*21</t>
  </si>
  <si>
    <t>8,38*21</t>
  </si>
  <si>
    <t>0,375*14,4*20</t>
  </si>
  <si>
    <t>1*20</t>
  </si>
  <si>
    <t>2*1*20</t>
  </si>
  <si>
    <t>3*1*20</t>
  </si>
  <si>
    <t>8,2*2,2</t>
  </si>
  <si>
    <t>59,25*2</t>
  </si>
  <si>
    <t>Pod pojmem *předláždění* se rozumí rozebrání stávající dlažby a pokládka dlažby ze stávajícího dlažebního materiálu (bez dodávky nového), zahrnuje nezbytnou manipulaci s tímto materiálem (nakládání, doprava, složení, očištění),dodání a rozprostření materiálu pro lože a jeho tloušťku předepsanou dokumentací a pro předepsanou výplň spar,eventuelní doplnění plochy s použitím nového materiálu se vykazuje v položce č.582</t>
  </si>
  <si>
    <t>Dodání kameniva předepsané kvality a zrnitosti, rozprostření a zhutnění vrstvy v předepsané tloušťce,zřízení vrstvy bez rozlišení šířky, pokládání vrstvy po etapách,nezahrnuje postřiky, nátěry</t>
  </si>
  <si>
    <t>Položka zahrnuje dodávku předepsaného materiálu, vyčištění a výplň spar tímto materiálem</t>
  </si>
  <si>
    <t>Položka zahrnuje:dodání a pokládku nátěrového materiálu (měří se pouze natíraná plocha), předznačení a reflexní úpravu</t>
  </si>
  <si>
    <t>viz. příloha č. 5</t>
  </si>
  <si>
    <t>R</t>
  </si>
  <si>
    <t>odborný odhad</t>
  </si>
  <si>
    <t>0,56*8,9+0,655*9,5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</si>
</sst>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3" fillId="0" borderId="0"/>
    <xf numFmtId="0" fontId="3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01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3" fillId="0" borderId="0" xfId="1" applyNumberFormat="1" applyFont="1" applyFill="1" applyProtection="1"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0" fontId="14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lef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49" fontId="15" fillId="0" borderId="18" xfId="2" applyNumberFormat="1" applyFont="1" applyBorder="1" applyAlignment="1" applyProtection="1">
      <alignment horizontal="left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/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6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9" fillId="2" borderId="17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6" fillId="2" borderId="18" xfId="2" applyNumberFormat="1" applyFont="1" applyFill="1" applyBorder="1" applyAlignment="1"/>
    <xf numFmtId="4" fontId="16" fillId="2" borderId="18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21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/>
    <xf numFmtId="0" fontId="23" fillId="0" borderId="0" xfId="0" applyFont="1"/>
    <xf numFmtId="0" fontId="22" fillId="0" borderId="19" xfId="0" applyFont="1" applyBorder="1"/>
    <xf numFmtId="0" fontId="22" fillId="2" borderId="19" xfId="0" applyFont="1" applyFill="1" applyBorder="1"/>
    <xf numFmtId="0" fontId="15" fillId="2" borderId="3" xfId="1" applyFont="1" applyFill="1" applyBorder="1" applyProtection="1">
      <protection locked="0"/>
    </xf>
    <xf numFmtId="49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center"/>
      <protection locked="0"/>
    </xf>
    <xf numFmtId="165" fontId="15" fillId="2" borderId="3" xfId="1" applyNumberFormat="1" applyFont="1" applyFill="1" applyBorder="1" applyAlignment="1" applyProtection="1">
      <alignment horizontal="right"/>
      <protection locked="0"/>
    </xf>
    <xf numFmtId="4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right"/>
      <protection locked="0"/>
    </xf>
    <xf numFmtId="4" fontId="22" fillId="2" borderId="19" xfId="0" applyNumberFormat="1" applyFont="1" applyFill="1" applyBorder="1"/>
    <xf numFmtId="0" fontId="24" fillId="0" borderId="14" xfId="0" applyFont="1" applyFill="1" applyBorder="1" applyAlignment="1" applyProtection="1">
      <alignment vertical="center"/>
      <protection locked="0"/>
    </xf>
    <xf numFmtId="0" fontId="24" fillId="0" borderId="19" xfId="0" applyFont="1" applyFill="1" applyBorder="1" applyAlignment="1" applyProtection="1">
      <alignment horizontal="left" vertical="center"/>
      <protection locked="0"/>
    </xf>
    <xf numFmtId="0" fontId="24" fillId="0" borderId="19" xfId="0" applyFont="1" applyFill="1" applyBorder="1" applyAlignment="1" applyProtection="1">
      <alignment vertical="center" wrapText="1"/>
      <protection locked="0"/>
    </xf>
    <xf numFmtId="4" fontId="24" fillId="0" borderId="19" xfId="0" applyNumberFormat="1" applyFont="1" applyFill="1" applyBorder="1" applyAlignment="1" applyProtection="1">
      <alignment horizontal="center" vertical="center"/>
      <protection locked="0"/>
    </xf>
    <xf numFmtId="4" fontId="16" fillId="0" borderId="18" xfId="2" applyNumberFormat="1" applyFont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4" fontId="16" fillId="0" borderId="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49" fontId="24" fillId="0" borderId="19" xfId="1" applyNumberFormat="1" applyFont="1" applyFill="1" applyBorder="1" applyAlignment="1" applyProtection="1">
      <alignment vertical="center"/>
      <protection locked="0"/>
    </xf>
    <xf numFmtId="49" fontId="24" fillId="0" borderId="19" xfId="1" applyNumberFormat="1" applyFont="1" applyFill="1" applyBorder="1" applyAlignment="1" applyProtection="1">
      <alignment wrapText="1"/>
      <protection locked="0"/>
    </xf>
    <xf numFmtId="0" fontId="24" fillId="0" borderId="14" xfId="0" applyFont="1" applyFill="1" applyBorder="1" applyAlignment="1" applyProtection="1">
      <alignment horizontal="right" vertical="center"/>
      <protection locked="0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0" applyNumberFormat="1" applyFont="1" applyFill="1" applyBorder="1" applyAlignment="1" applyProtection="1">
      <alignment horizontal="center" vertical="center"/>
      <protection locked="0"/>
    </xf>
    <xf numFmtId="4" fontId="24" fillId="0" borderId="19" xfId="1" applyNumberFormat="1" applyFont="1" applyFill="1" applyBorder="1" applyAlignment="1" applyProtection="1">
      <alignment horizontal="center" vertical="center"/>
      <protection locked="0"/>
    </xf>
    <xf numFmtId="49" fontId="24" fillId="0" borderId="0" xfId="1" applyNumberFormat="1" applyFont="1" applyFill="1" applyBorder="1" applyAlignment="1" applyProtection="1">
      <alignment vertical="center"/>
      <protection locked="0"/>
    </xf>
    <xf numFmtId="4" fontId="23" fillId="2" borderId="19" xfId="0" applyNumberFormat="1" applyFont="1" applyFill="1" applyBorder="1" applyAlignment="1">
      <alignment vertical="center"/>
    </xf>
    <xf numFmtId="0" fontId="0" fillId="2" borderId="19" xfId="0" applyFill="1" applyBorder="1"/>
    <xf numFmtId="0" fontId="27" fillId="2" borderId="3" xfId="1" applyFont="1" applyFill="1" applyBorder="1" applyProtection="1">
      <protection locked="0"/>
    </xf>
    <xf numFmtId="49" fontId="27" fillId="2" borderId="6" xfId="1" applyNumberFormat="1" applyFont="1" applyFill="1" applyBorder="1" applyProtection="1">
      <protection locked="0"/>
    </xf>
    <xf numFmtId="4" fontId="27" fillId="2" borderId="3" xfId="1" applyNumberFormat="1" applyFont="1" applyFill="1" applyBorder="1" applyAlignment="1" applyProtection="1">
      <alignment horizontal="center"/>
      <protection locked="0"/>
    </xf>
    <xf numFmtId="165" fontId="27" fillId="2" borderId="3" xfId="1" applyNumberFormat="1" applyFont="1" applyFill="1" applyBorder="1" applyAlignment="1" applyProtection="1">
      <alignment horizontal="right"/>
      <protection locked="0"/>
    </xf>
    <xf numFmtId="4" fontId="27" fillId="2" borderId="6" xfId="1" applyNumberFormat="1" applyFont="1" applyFill="1" applyBorder="1" applyProtection="1">
      <protection locked="0"/>
    </xf>
    <xf numFmtId="4" fontId="27" fillId="2" borderId="3" xfId="1" applyNumberFormat="1" applyFont="1" applyFill="1" applyBorder="1" applyProtection="1">
      <protection locked="0"/>
    </xf>
    <xf numFmtId="4" fontId="27" fillId="2" borderId="3" xfId="1" applyNumberFormat="1" applyFont="1" applyFill="1" applyBorder="1" applyAlignment="1" applyProtection="1">
      <alignment horizontal="right"/>
      <protection locked="0"/>
    </xf>
    <xf numFmtId="165" fontId="16" fillId="0" borderId="0" xfId="2" applyNumberFormat="1" applyFont="1" applyBorder="1" applyAlignment="1" applyProtection="1">
      <alignment vertical="center"/>
      <protection locked="0"/>
    </xf>
    <xf numFmtId="4" fontId="16" fillId="0" borderId="0" xfId="2" applyNumberFormat="1" applyFont="1" applyBorder="1" applyAlignment="1" applyProtection="1">
      <alignment vertical="center"/>
      <protection locked="0"/>
    </xf>
    <xf numFmtId="49" fontId="24" fillId="0" borderId="19" xfId="1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vertical="center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0" fontId="25" fillId="0" borderId="19" xfId="1" applyFont="1" applyBorder="1" applyProtection="1">
      <protection locked="0"/>
    </xf>
    <xf numFmtId="0" fontId="25" fillId="0" borderId="0" xfId="1" applyFont="1" applyFill="1" applyBorder="1" applyAlignment="1" applyProtection="1">
      <alignment horizontal="left"/>
      <protection locked="0"/>
    </xf>
    <xf numFmtId="4" fontId="25" fillId="0" borderId="0" xfId="1" applyNumberFormat="1" applyFont="1" applyBorder="1" applyAlignment="1" applyProtection="1">
      <alignment horizontal="center"/>
      <protection locked="0"/>
    </xf>
    <xf numFmtId="0" fontId="25" fillId="0" borderId="19" xfId="1" applyFont="1" applyBorder="1" applyAlignment="1" applyProtection="1">
      <alignment vertical="center"/>
      <protection locked="0"/>
    </xf>
    <xf numFmtId="0" fontId="22" fillId="0" borderId="0" xfId="0" applyFont="1" applyBorder="1"/>
    <xf numFmtId="0" fontId="0" fillId="4" borderId="20" xfId="0" applyFill="1" applyBorder="1"/>
    <xf numFmtId="0" fontId="0" fillId="4" borderId="0" xfId="0" applyFill="1" applyBorder="1"/>
    <xf numFmtId="49" fontId="15" fillId="0" borderId="21" xfId="2" applyNumberFormat="1" applyFont="1" applyBorder="1" applyAlignment="1" applyProtection="1">
      <alignment horizontal="left"/>
      <protection locked="0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/>
    <xf numFmtId="4" fontId="22" fillId="0" borderId="0" xfId="0" applyNumberFormat="1" applyFont="1" applyBorder="1"/>
    <xf numFmtId="0" fontId="15" fillId="2" borderId="16" xfId="1" applyFont="1" applyFill="1" applyBorder="1" applyProtection="1">
      <protection locked="0"/>
    </xf>
    <xf numFmtId="4" fontId="22" fillId="0" borderId="0" xfId="0" applyNumberFormat="1" applyFont="1" applyBorder="1" applyAlignment="1">
      <alignment vertical="center"/>
    </xf>
    <xf numFmtId="0" fontId="22" fillId="0" borderId="14" xfId="0" applyFont="1" applyBorder="1"/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/>
    <xf numFmtId="0" fontId="0" fillId="0" borderId="0" xfId="0" applyBorder="1"/>
    <xf numFmtId="0" fontId="27" fillId="2" borderId="16" xfId="1" applyFont="1" applyFill="1" applyBorder="1" applyProtection="1">
      <protection locked="0"/>
    </xf>
    <xf numFmtId="0" fontId="15" fillId="2" borderId="17" xfId="1" applyFont="1" applyFill="1" applyBorder="1" applyProtection="1">
      <protection locked="0"/>
    </xf>
    <xf numFmtId="0" fontId="15" fillId="2" borderId="24" xfId="1" applyFont="1" applyFill="1" applyBorder="1" applyProtection="1">
      <protection locked="0"/>
    </xf>
    <xf numFmtId="49" fontId="15" fillId="2" borderId="25" xfId="1" applyNumberFormat="1" applyFont="1" applyFill="1" applyBorder="1" applyProtection="1">
      <protection locked="0"/>
    </xf>
    <xf numFmtId="4" fontId="15" fillId="2" borderId="24" xfId="1" applyNumberFormat="1" applyFont="1" applyFill="1" applyBorder="1" applyAlignment="1" applyProtection="1">
      <alignment horizontal="center"/>
      <protection locked="0"/>
    </xf>
    <xf numFmtId="165" fontId="15" fillId="2" borderId="24" xfId="1" applyNumberFormat="1" applyFont="1" applyFill="1" applyBorder="1" applyAlignment="1" applyProtection="1">
      <alignment horizontal="right"/>
      <protection locked="0"/>
    </xf>
    <xf numFmtId="4" fontId="15" fillId="2" borderId="25" xfId="1" applyNumberFormat="1" applyFont="1" applyFill="1" applyBorder="1" applyProtection="1">
      <protection locked="0"/>
    </xf>
    <xf numFmtId="4" fontId="15" fillId="2" borderId="24" xfId="1" applyNumberFormat="1" applyFont="1" applyFill="1" applyBorder="1" applyProtection="1">
      <protection locked="0"/>
    </xf>
    <xf numFmtId="4" fontId="15" fillId="2" borderId="24" xfId="1" applyNumberFormat="1" applyFont="1" applyFill="1" applyBorder="1" applyAlignment="1" applyProtection="1">
      <alignment horizontal="right"/>
      <protection locked="0"/>
    </xf>
    <xf numFmtId="0" fontId="22" fillId="0" borderId="18" xfId="0" applyFont="1" applyBorder="1"/>
    <xf numFmtId="2" fontId="29" fillId="0" borderId="19" xfId="2" applyNumberFormat="1" applyFont="1" applyBorder="1" applyAlignment="1" applyProtection="1">
      <alignment vertical="center"/>
      <protection locked="0"/>
    </xf>
    <xf numFmtId="2" fontId="30" fillId="0" borderId="19" xfId="0" applyNumberFormat="1" applyFont="1" applyBorder="1" applyAlignment="1">
      <alignment vertical="center"/>
    </xf>
    <xf numFmtId="4" fontId="16" fillId="2" borderId="30" xfId="2" applyNumberFormat="1" applyFont="1" applyFill="1" applyBorder="1" applyAlignment="1"/>
    <xf numFmtId="4" fontId="23" fillId="2" borderId="31" xfId="0" applyNumberFormat="1" applyFont="1" applyFill="1" applyBorder="1" applyAlignment="1">
      <alignment vertical="center"/>
    </xf>
    <xf numFmtId="4" fontId="22" fillId="2" borderId="31" xfId="0" applyNumberFormat="1" applyFont="1" applyFill="1" applyBorder="1"/>
    <xf numFmtId="4" fontId="15" fillId="2" borderId="32" xfId="1" applyNumberFormat="1" applyFont="1" applyFill="1" applyBorder="1" applyProtection="1">
      <protection locked="0"/>
    </xf>
    <xf numFmtId="4" fontId="15" fillId="2" borderId="33" xfId="1" applyNumberFormat="1" applyFont="1" applyFill="1" applyBorder="1" applyProtection="1">
      <protection locked="0"/>
    </xf>
    <xf numFmtId="2" fontId="29" fillId="0" borderId="19" xfId="2" applyNumberFormat="1" applyFont="1" applyFill="1" applyBorder="1" applyAlignment="1" applyProtection="1">
      <alignment vertical="center"/>
      <protection locked="0"/>
    </xf>
    <xf numFmtId="2" fontId="28" fillId="0" borderId="6" xfId="1" applyNumberFormat="1" applyFont="1" applyFill="1" applyBorder="1" applyAlignment="1" applyProtection="1">
      <alignment horizontal="right" vertical="center"/>
      <protection locked="0"/>
    </xf>
    <xf numFmtId="2" fontId="30" fillId="0" borderId="19" xfId="0" applyNumberFormat="1" applyFont="1" applyFill="1" applyBorder="1" applyAlignment="1">
      <alignment vertical="center"/>
    </xf>
    <xf numFmtId="0" fontId="30" fillId="0" borderId="19" xfId="0" applyFont="1" applyFill="1" applyBorder="1" applyAlignment="1">
      <alignment vertical="center"/>
    </xf>
    <xf numFmtId="4" fontId="28" fillId="0" borderId="19" xfId="1" applyNumberFormat="1" applyFont="1" applyFill="1" applyBorder="1" applyAlignment="1" applyProtection="1">
      <alignment horizontal="right" vertical="center"/>
      <protection locked="0"/>
    </xf>
    <xf numFmtId="0" fontId="0" fillId="2" borderId="31" xfId="0" applyFill="1" applyBorder="1"/>
    <xf numFmtId="4" fontId="27" fillId="2" borderId="32" xfId="1" applyNumberFormat="1" applyFont="1" applyFill="1" applyBorder="1" applyProtection="1">
      <protection locked="0"/>
    </xf>
    <xf numFmtId="0" fontId="22" fillId="0" borderId="34" xfId="0" applyFont="1" applyBorder="1"/>
    <xf numFmtId="0" fontId="22" fillId="0" borderId="35" xfId="0" applyFont="1" applyBorder="1"/>
    <xf numFmtId="0" fontId="22" fillId="0" borderId="36" xfId="0" applyFont="1" applyBorder="1"/>
    <xf numFmtId="0" fontId="22" fillId="0" borderId="20" xfId="0" applyFont="1" applyBorder="1"/>
    <xf numFmtId="0" fontId="22" fillId="0" borderId="37" xfId="0" applyFont="1" applyBorder="1"/>
    <xf numFmtId="0" fontId="22" fillId="0" borderId="25" xfId="0" applyFont="1" applyBorder="1"/>
    <xf numFmtId="0" fontId="22" fillId="0" borderId="28" xfId="0" applyFont="1" applyBorder="1"/>
    <xf numFmtId="49" fontId="2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7" fillId="5" borderId="11" xfId="15" applyFont="1" applyFill="1" applyBorder="1" applyProtection="1"/>
    <xf numFmtId="0" fontId="7" fillId="5" borderId="14" xfId="15" applyFont="1" applyFill="1" applyBorder="1" applyAlignment="1" applyProtection="1">
      <alignment horizontal="center"/>
    </xf>
    <xf numFmtId="0" fontId="7" fillId="5" borderId="16" xfId="15" applyFont="1" applyFill="1" applyBorder="1" applyAlignment="1" applyProtection="1">
      <alignment horizontal="center"/>
    </xf>
    <xf numFmtId="0" fontId="9" fillId="5" borderId="38" xfId="15" applyFont="1" applyFill="1" applyBorder="1" applyAlignment="1" applyProtection="1">
      <alignment horizontal="center"/>
    </xf>
    <xf numFmtId="0" fontId="9" fillId="2" borderId="39" xfId="15" applyFont="1" applyFill="1" applyBorder="1" applyAlignment="1">
      <alignment horizontal="center"/>
    </xf>
    <xf numFmtId="0" fontId="9" fillId="2" borderId="39" xfId="15" applyNumberFormat="1" applyFont="1" applyFill="1" applyBorder="1" applyAlignment="1">
      <alignment horizontal="center"/>
    </xf>
    <xf numFmtId="0" fontId="9" fillId="2" borderId="10" xfId="15" applyNumberFormat="1" applyFont="1" applyFill="1" applyBorder="1" applyAlignment="1">
      <alignment horizontal="center"/>
    </xf>
    <xf numFmtId="49" fontId="2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>
      <alignment vertical="center"/>
    </xf>
    <xf numFmtId="0" fontId="22" fillId="0" borderId="4" xfId="0" applyFont="1" applyBorder="1"/>
    <xf numFmtId="49" fontId="24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24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Border="1"/>
    <xf numFmtId="0" fontId="12" fillId="2" borderId="3" xfId="1" applyFont="1" applyFill="1" applyBorder="1" applyAlignment="1">
      <alignment horizontal="center"/>
    </xf>
    <xf numFmtId="1" fontId="9" fillId="2" borderId="40" xfId="1" applyNumberFormat="1" applyFont="1" applyFill="1" applyBorder="1" applyAlignment="1">
      <alignment horizontal="center"/>
    </xf>
    <xf numFmtId="0" fontId="23" fillId="0" borderId="41" xfId="0" applyFont="1" applyBorder="1" applyAlignment="1">
      <alignment vertical="center"/>
    </xf>
    <xf numFmtId="0" fontId="23" fillId="0" borderId="41" xfId="0" applyFont="1" applyBorder="1"/>
    <xf numFmtId="49" fontId="24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5" xfId="0" applyFont="1" applyBorder="1"/>
    <xf numFmtId="49" fontId="24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41" xfId="0" applyFont="1" applyBorder="1"/>
    <xf numFmtId="0" fontId="22" fillId="0" borderId="24" xfId="0" applyFont="1" applyBorder="1"/>
    <xf numFmtId="0" fontId="32" fillId="0" borderId="19" xfId="0" applyFont="1" applyBorder="1" applyAlignment="1">
      <alignment vertical="center"/>
    </xf>
    <xf numFmtId="166" fontId="9" fillId="5" borderId="29" xfId="15" applyNumberFormat="1" applyFont="1" applyFill="1" applyBorder="1" applyAlignment="1" applyProtection="1">
      <alignment horizontal="center"/>
    </xf>
    <xf numFmtId="1" fontId="9" fillId="5" borderId="42" xfId="15" applyNumberFormat="1" applyFont="1" applyFill="1" applyBorder="1" applyAlignment="1" applyProtection="1">
      <alignment horizontal="center"/>
    </xf>
    <xf numFmtId="0" fontId="33" fillId="5" borderId="42" xfId="15" applyFill="1" applyBorder="1" applyProtection="1">
      <protection locked="0"/>
    </xf>
    <xf numFmtId="0" fontId="33" fillId="5" borderId="42" xfId="15" applyNumberFormat="1" applyFill="1" applyBorder="1" applyProtection="1">
      <protection locked="0"/>
    </xf>
    <xf numFmtId="0" fontId="33" fillId="5" borderId="27" xfId="15" applyFont="1" applyFill="1" applyBorder="1" applyProtection="1">
      <protection locked="0"/>
    </xf>
    <xf numFmtId="2" fontId="29" fillId="0" borderId="18" xfId="2" applyNumberFormat="1" applyFont="1" applyFill="1" applyBorder="1" applyAlignment="1" applyProtection="1">
      <alignment vertical="center"/>
      <protection locked="0"/>
    </xf>
    <xf numFmtId="0" fontId="0" fillId="0" borderId="20" xfId="0" applyFill="1" applyBorder="1"/>
    <xf numFmtId="0" fontId="0" fillId="0" borderId="0" xfId="0" applyFill="1" applyBorder="1"/>
    <xf numFmtId="0" fontId="0" fillId="0" borderId="41" xfId="0" applyFill="1" applyBorder="1"/>
    <xf numFmtId="0" fontId="0" fillId="0" borderId="41" xfId="0" applyFill="1" applyBorder="1" applyAlignment="1">
      <alignment vertical="center"/>
    </xf>
    <xf numFmtId="0" fontId="23" fillId="0" borderId="41" xfId="0" applyFont="1" applyBorder="1" applyAlignment="1">
      <alignment horizontal="left" vertical="center"/>
    </xf>
    <xf numFmtId="0" fontId="32" fillId="0" borderId="6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7" fillId="2" borderId="27" xfId="15" applyNumberFormat="1" applyFont="1" applyFill="1" applyBorder="1" applyAlignment="1">
      <alignment horizontal="center" vertical="center"/>
    </xf>
    <xf numFmtId="0" fontId="34" fillId="2" borderId="22" xfId="16" applyNumberFormat="1" applyFill="1" applyBorder="1" applyAlignment="1">
      <alignment horizontal="center" vertical="center"/>
    </xf>
    <xf numFmtId="0" fontId="34" fillId="2" borderId="23" xfId="16" applyNumberFormat="1" applyFill="1" applyBorder="1" applyAlignment="1">
      <alignment horizontal="center"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7" fillId="2" borderId="26" xfId="15" applyFont="1" applyFill="1" applyBorder="1" applyAlignment="1" applyProtection="1">
      <alignment horizontal="center" textRotation="90" wrapText="1"/>
    </xf>
    <xf numFmtId="0" fontId="34" fillId="2" borderId="19" xfId="16" applyFill="1" applyBorder="1" applyAlignment="1">
      <alignment textRotation="90" wrapText="1"/>
    </xf>
    <xf numFmtId="0" fontId="7" fillId="2" borderId="26" xfId="15" applyNumberFormat="1" applyFont="1" applyFill="1" applyBorder="1" applyAlignment="1">
      <alignment horizontal="center" vertical="center"/>
    </xf>
    <xf numFmtId="0" fontId="34" fillId="2" borderId="19" xfId="16" applyNumberFormat="1" applyFill="1" applyBorder="1" applyAlignment="1">
      <alignment horizontal="center" vertical="center"/>
    </xf>
    <xf numFmtId="0" fontId="34" fillId="2" borderId="6" xfId="16" applyNumberFormat="1" applyFill="1" applyBorder="1" applyAlignment="1">
      <alignment horizontal="center" vertical="center"/>
    </xf>
    <xf numFmtId="165" fontId="26" fillId="0" borderId="19" xfId="2" applyNumberFormat="1" applyFont="1" applyBorder="1" applyAlignment="1" applyProtection="1">
      <alignment vertical="center"/>
      <protection locked="0"/>
    </xf>
    <xf numFmtId="165" fontId="15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0" borderId="18" xfId="2" applyNumberFormat="1" applyFont="1" applyBorder="1" applyAlignment="1" applyProtection="1">
      <alignment vertical="center"/>
      <protection locked="0"/>
    </xf>
    <xf numFmtId="165" fontId="22" fillId="0" borderId="19" xfId="0" applyNumberFormat="1" applyFont="1" applyBorder="1" applyAlignment="1">
      <alignment vertical="center"/>
    </xf>
    <xf numFmtId="165" fontId="16" fillId="0" borderId="18" xfId="2" applyNumberFormat="1" applyFont="1" applyBorder="1" applyAlignment="1" applyProtection="1">
      <protection locked="0"/>
    </xf>
    <xf numFmtId="165" fontId="31" fillId="0" borderId="19" xfId="1" applyNumberFormat="1" applyFont="1" applyFill="1" applyBorder="1" applyAlignment="1" applyProtection="1">
      <alignment horizontal="right" vertical="center"/>
      <protection locked="0"/>
    </xf>
    <xf numFmtId="165" fontId="27" fillId="2" borderId="6" xfId="1" applyNumberFormat="1" applyFont="1" applyFill="1" applyBorder="1" applyAlignment="1" applyProtection="1">
      <alignment horizontal="right"/>
      <protection locked="0"/>
    </xf>
    <xf numFmtId="165" fontId="15" fillId="2" borderId="25" xfId="1" applyNumberFormat="1" applyFont="1" applyFill="1" applyBorder="1" applyAlignment="1" applyProtection="1">
      <alignment horizontal="right" vertical="center"/>
      <protection locked="0"/>
    </xf>
  </cellXfs>
  <cellStyles count="2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3"/>
    <cellStyle name="čárky 3 3" xfId="20"/>
    <cellStyle name="čárky 4" xfId="3"/>
    <cellStyle name="čárky 4 2" xfId="18"/>
    <cellStyle name="Normální" xfId="0" builtinId="0"/>
    <cellStyle name="normální 2" xfId="6"/>
    <cellStyle name="normální 3" xfId="2"/>
    <cellStyle name="normální 3 2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4"/>
    <cellStyle name="procent 4" xfId="8"/>
    <cellStyle name="procent 4 2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85546875" customWidth="1"/>
    <col min="14" max="14" width="7.140625" customWidth="1"/>
    <col min="15" max="15" width="28.28515625" customWidth="1"/>
    <col min="16" max="16" width="22.7109375" customWidth="1"/>
  </cols>
  <sheetData>
    <row r="1" spans="1:16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86" t="s">
        <v>0</v>
      </c>
      <c r="J1" s="187"/>
      <c r="K1" s="39">
        <f>SUM(I11:I486,K11:K486)/2</f>
        <v>0</v>
      </c>
    </row>
    <row r="2" spans="1:16" ht="16.5" thickTop="1" thickBot="1" x14ac:dyDescent="0.3">
      <c r="A2" s="42" t="s">
        <v>10</v>
      </c>
      <c r="B2" s="42"/>
      <c r="C2" s="43"/>
      <c r="D2" s="8"/>
      <c r="E2" s="9"/>
      <c r="F2" s="10"/>
      <c r="G2" s="8"/>
      <c r="H2" s="8"/>
      <c r="I2" s="8"/>
      <c r="J2" s="9"/>
      <c r="K2" s="38" t="s">
        <v>36</v>
      </c>
    </row>
    <row r="3" spans="1:16" x14ac:dyDescent="0.25">
      <c r="A3" s="44" t="s">
        <v>1</v>
      </c>
      <c r="B3" s="41"/>
      <c r="C3" s="11" t="s">
        <v>37</v>
      </c>
      <c r="D3" s="4"/>
      <c r="E3" s="6"/>
      <c r="F3" s="12"/>
      <c r="G3" s="4"/>
      <c r="H3" s="4"/>
      <c r="I3" s="41" t="s">
        <v>11</v>
      </c>
      <c r="J3" s="5"/>
      <c r="K3" s="6"/>
    </row>
    <row r="4" spans="1:16" x14ac:dyDescent="0.25">
      <c r="A4" s="44" t="s">
        <v>3</v>
      </c>
      <c r="B4" s="41"/>
      <c r="C4" s="7" t="s">
        <v>38</v>
      </c>
      <c r="D4" s="4"/>
      <c r="E4" s="6"/>
      <c r="F4" s="12"/>
      <c r="G4" s="4"/>
      <c r="H4" s="4"/>
      <c r="I4" s="44" t="s">
        <v>12</v>
      </c>
      <c r="J4" s="51" t="s">
        <v>39</v>
      </c>
      <c r="K4" s="6"/>
    </row>
    <row r="5" spans="1:16" ht="15.75" thickBot="1" x14ac:dyDescent="0.3">
      <c r="A5" s="45" t="s">
        <v>2</v>
      </c>
      <c r="B5" s="44"/>
      <c r="C5" s="13">
        <v>41827</v>
      </c>
      <c r="D5" s="4"/>
      <c r="E5" s="6"/>
      <c r="F5" s="12"/>
      <c r="G5" s="4"/>
      <c r="H5" s="4"/>
      <c r="I5" s="46" t="s">
        <v>13</v>
      </c>
      <c r="J5" s="47"/>
      <c r="K5" s="14"/>
    </row>
    <row r="6" spans="1:16" ht="15" customHeight="1" x14ac:dyDescent="0.25">
      <c r="A6" s="19" t="s">
        <v>14</v>
      </c>
      <c r="B6" s="20"/>
      <c r="C6" s="20"/>
      <c r="D6" s="20"/>
      <c r="E6" s="21"/>
      <c r="F6" s="22"/>
      <c r="G6" s="20"/>
      <c r="H6" s="23" t="s">
        <v>15</v>
      </c>
      <c r="I6" s="23"/>
      <c r="J6" s="23"/>
      <c r="K6" s="23"/>
      <c r="L6" s="147"/>
      <c r="M6" s="188" t="s">
        <v>102</v>
      </c>
      <c r="N6" s="188" t="s">
        <v>103</v>
      </c>
      <c r="O6" s="190" t="s">
        <v>104</v>
      </c>
      <c r="P6" s="183" t="s">
        <v>89</v>
      </c>
    </row>
    <row r="7" spans="1:16" x14ac:dyDescent="0.25">
      <c r="A7" s="24" t="s">
        <v>6</v>
      </c>
      <c r="B7" s="25" t="s">
        <v>16</v>
      </c>
      <c r="C7" s="26"/>
      <c r="D7" s="25" t="s">
        <v>17</v>
      </c>
      <c r="E7" s="27"/>
      <c r="F7" s="28" t="s">
        <v>18</v>
      </c>
      <c r="G7" s="25" t="s">
        <v>19</v>
      </c>
      <c r="H7" s="29" t="s">
        <v>20</v>
      </c>
      <c r="I7" s="30"/>
      <c r="J7" s="29" t="s">
        <v>21</v>
      </c>
      <c r="K7" s="29"/>
      <c r="L7" s="148"/>
      <c r="M7" s="189"/>
      <c r="N7" s="189"/>
      <c r="O7" s="191"/>
      <c r="P7" s="184"/>
    </row>
    <row r="8" spans="1:16" x14ac:dyDescent="0.25">
      <c r="A8" s="31" t="s">
        <v>22</v>
      </c>
      <c r="B8" s="32" t="s">
        <v>23</v>
      </c>
      <c r="C8" s="32" t="s">
        <v>24</v>
      </c>
      <c r="D8" s="32" t="s">
        <v>25</v>
      </c>
      <c r="E8" s="33" t="s">
        <v>4</v>
      </c>
      <c r="F8" s="34" t="s">
        <v>26</v>
      </c>
      <c r="G8" s="32" t="s">
        <v>26</v>
      </c>
      <c r="H8" s="50" t="s">
        <v>18</v>
      </c>
      <c r="I8" s="32" t="s">
        <v>5</v>
      </c>
      <c r="J8" s="50" t="s">
        <v>18</v>
      </c>
      <c r="K8" s="160" t="s">
        <v>5</v>
      </c>
      <c r="L8" s="149"/>
      <c r="M8" s="189"/>
      <c r="N8" s="189"/>
      <c r="O8" s="192"/>
      <c r="P8" s="185"/>
    </row>
    <row r="9" spans="1:16" ht="15.75" thickBot="1" x14ac:dyDescent="0.3">
      <c r="A9" s="35"/>
      <c r="B9" s="36">
        <v>1</v>
      </c>
      <c r="C9" s="36">
        <v>2</v>
      </c>
      <c r="D9" s="36">
        <v>3</v>
      </c>
      <c r="E9" s="36">
        <v>4</v>
      </c>
      <c r="F9" s="37">
        <v>5</v>
      </c>
      <c r="G9" s="36">
        <v>6</v>
      </c>
      <c r="H9" s="36">
        <v>7</v>
      </c>
      <c r="I9" s="36">
        <v>8</v>
      </c>
      <c r="J9" s="37">
        <v>9</v>
      </c>
      <c r="K9" s="161">
        <v>10</v>
      </c>
      <c r="L9" s="150"/>
      <c r="M9" s="151">
        <v>12</v>
      </c>
      <c r="N9" s="151">
        <v>13</v>
      </c>
      <c r="O9" s="152">
        <v>14</v>
      </c>
      <c r="P9" s="153">
        <v>15</v>
      </c>
    </row>
    <row r="10" spans="1:16" x14ac:dyDescent="0.25">
      <c r="A10" s="101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70"/>
      <c r="M10" s="171"/>
      <c r="N10" s="172"/>
      <c r="O10" s="173"/>
      <c r="P10" s="174"/>
    </row>
    <row r="11" spans="1:16" s="52" customFormat="1" ht="14.25" x14ac:dyDescent="0.2">
      <c r="A11" s="103" t="s">
        <v>27</v>
      </c>
      <c r="B11" s="16" t="s">
        <v>77</v>
      </c>
      <c r="C11" s="15" t="s">
        <v>78</v>
      </c>
      <c r="D11" s="17"/>
      <c r="E11" s="68"/>
      <c r="F11" s="18"/>
      <c r="G11" s="48"/>
      <c r="H11" s="17"/>
      <c r="I11" s="49"/>
      <c r="J11" s="17"/>
      <c r="K11" s="127"/>
      <c r="L11" s="139"/>
      <c r="M11" s="175" t="s">
        <v>105</v>
      </c>
      <c r="N11" s="156"/>
      <c r="O11" s="124"/>
      <c r="P11" s="140"/>
    </row>
    <row r="12" spans="1:16" s="94" customFormat="1" ht="15" customHeight="1" x14ac:dyDescent="0.25">
      <c r="A12" s="64">
        <v>1</v>
      </c>
      <c r="B12" s="73" t="s">
        <v>80</v>
      </c>
      <c r="C12" s="93" t="s">
        <v>81</v>
      </c>
      <c r="D12" s="80" t="s">
        <v>82</v>
      </c>
      <c r="E12" s="193">
        <v>41500</v>
      </c>
      <c r="F12" s="104"/>
      <c r="G12" s="82">
        <f>E12*F12</f>
        <v>0</v>
      </c>
      <c r="H12" s="105"/>
      <c r="I12" s="82">
        <f t="shared" ref="I12" si="0">E12*H12</f>
        <v>0</v>
      </c>
      <c r="J12" s="105"/>
      <c r="K12" s="128">
        <f t="shared" ref="K12" si="1">E12*J12</f>
        <v>0</v>
      </c>
      <c r="L12" s="146"/>
      <c r="M12" s="125" t="s">
        <v>106</v>
      </c>
      <c r="N12" s="154" t="s">
        <v>96</v>
      </c>
      <c r="O12" s="169" t="s">
        <v>134</v>
      </c>
      <c r="P12" s="162" t="s">
        <v>107</v>
      </c>
    </row>
    <row r="13" spans="1:16" s="53" customFormat="1" ht="15" customHeight="1" x14ac:dyDescent="0.2">
      <c r="A13" s="64"/>
      <c r="B13" s="65"/>
      <c r="C13" s="66"/>
      <c r="D13" s="67"/>
      <c r="E13" s="193"/>
      <c r="F13" s="106"/>
      <c r="G13" s="63"/>
      <c r="H13" s="107"/>
      <c r="I13" s="63"/>
      <c r="J13" s="107"/>
      <c r="K13" s="129"/>
      <c r="L13" s="146"/>
      <c r="M13" s="132"/>
      <c r="N13" s="154"/>
      <c r="O13" s="169"/>
      <c r="P13" s="163"/>
    </row>
    <row r="14" spans="1:16" s="52" customFormat="1" ht="14.25" x14ac:dyDescent="0.2">
      <c r="A14" s="108" t="s">
        <v>28</v>
      </c>
      <c r="B14" s="56" t="s">
        <v>79</v>
      </c>
      <c r="C14" s="57" t="s">
        <v>78</v>
      </c>
      <c r="D14" s="58"/>
      <c r="E14" s="194"/>
      <c r="F14" s="59"/>
      <c r="G14" s="60">
        <f>SUM(G12)</f>
        <v>0</v>
      </c>
      <c r="H14" s="61"/>
      <c r="I14" s="60">
        <f>SUM(I12)</f>
        <v>0</v>
      </c>
      <c r="J14" s="62"/>
      <c r="K14" s="130">
        <f>SUM(K12)</f>
        <v>0</v>
      </c>
      <c r="L14" s="164"/>
      <c r="M14" s="133"/>
      <c r="N14" s="157"/>
      <c r="O14" s="181"/>
      <c r="P14" s="165"/>
    </row>
    <row r="15" spans="1:16" s="52" customFormat="1" ht="14.25" x14ac:dyDescent="0.2">
      <c r="A15" s="103" t="s">
        <v>27</v>
      </c>
      <c r="B15" s="16">
        <v>1</v>
      </c>
      <c r="C15" s="15" t="s">
        <v>7</v>
      </c>
      <c r="D15" s="17"/>
      <c r="E15" s="195"/>
      <c r="F15" s="18"/>
      <c r="G15" s="48"/>
      <c r="H15" s="17"/>
      <c r="I15" s="49"/>
      <c r="J15" s="17"/>
      <c r="K15" s="127"/>
      <c r="L15" s="166"/>
      <c r="M15" s="132" t="s">
        <v>105</v>
      </c>
      <c r="N15" s="158"/>
      <c r="O15" s="169"/>
      <c r="P15" s="140"/>
    </row>
    <row r="16" spans="1:16" s="53" customFormat="1" ht="15" customHeight="1" x14ac:dyDescent="0.2">
      <c r="A16" s="64">
        <v>2</v>
      </c>
      <c r="B16" s="65">
        <v>113134</v>
      </c>
      <c r="C16" s="66" t="s">
        <v>46</v>
      </c>
      <c r="D16" s="67" t="s">
        <v>41</v>
      </c>
      <c r="E16" s="193">
        <v>8.1999999999999993</v>
      </c>
      <c r="F16" s="106"/>
      <c r="G16" s="82">
        <v>0</v>
      </c>
      <c r="H16" s="105"/>
      <c r="I16" s="82">
        <f>E16*H16</f>
        <v>0</v>
      </c>
      <c r="J16" s="105"/>
      <c r="K16" s="128">
        <f>E16*J16</f>
        <v>0</v>
      </c>
      <c r="L16" s="146"/>
      <c r="M16" s="132" t="s">
        <v>106</v>
      </c>
      <c r="N16" s="154" t="s">
        <v>96</v>
      </c>
      <c r="O16" s="169" t="s">
        <v>90</v>
      </c>
      <c r="P16" s="162" t="s">
        <v>116</v>
      </c>
    </row>
    <row r="17" spans="1:16" s="53" customFormat="1" ht="15" customHeight="1" x14ac:dyDescent="0.2">
      <c r="A17" s="64">
        <v>3</v>
      </c>
      <c r="B17" s="65">
        <v>113328</v>
      </c>
      <c r="C17" s="66" t="s">
        <v>87</v>
      </c>
      <c r="D17" s="67" t="s">
        <v>41</v>
      </c>
      <c r="E17" s="193">
        <v>15.8</v>
      </c>
      <c r="F17" s="106"/>
      <c r="G17" s="82">
        <v>0</v>
      </c>
      <c r="H17" s="105"/>
      <c r="I17" s="82">
        <f t="shared" ref="I17:I24" si="2">E17*H17</f>
        <v>0</v>
      </c>
      <c r="J17" s="105"/>
      <c r="K17" s="128">
        <f t="shared" ref="K17:K24" si="3">E17*J17</f>
        <v>0</v>
      </c>
      <c r="L17" s="146"/>
      <c r="M17" s="132" t="s">
        <v>106</v>
      </c>
      <c r="N17" s="154" t="s">
        <v>96</v>
      </c>
      <c r="O17" s="169" t="s">
        <v>90</v>
      </c>
      <c r="P17" s="162" t="s">
        <v>117</v>
      </c>
    </row>
    <row r="18" spans="1:16" s="52" customFormat="1" ht="15" customHeight="1" x14ac:dyDescent="0.2">
      <c r="A18" s="64">
        <v>4</v>
      </c>
      <c r="B18" s="65">
        <v>18110</v>
      </c>
      <c r="C18" s="66" t="s">
        <v>47</v>
      </c>
      <c r="D18" s="67" t="s">
        <v>42</v>
      </c>
      <c r="E18" s="193">
        <v>158</v>
      </c>
      <c r="F18" s="100"/>
      <c r="G18" s="82">
        <v>0</v>
      </c>
      <c r="H18" s="109"/>
      <c r="I18" s="82">
        <f t="shared" si="2"/>
        <v>0</v>
      </c>
      <c r="J18" s="105"/>
      <c r="K18" s="128">
        <f t="shared" si="3"/>
        <v>0</v>
      </c>
      <c r="L18" s="146"/>
      <c r="M18" s="132" t="s">
        <v>106</v>
      </c>
      <c r="N18" s="154" t="s">
        <v>96</v>
      </c>
      <c r="O18" s="169" t="s">
        <v>91</v>
      </c>
      <c r="P18" s="162" t="s">
        <v>121</v>
      </c>
    </row>
    <row r="19" spans="1:16" s="52" customFormat="1" ht="15" customHeight="1" x14ac:dyDescent="0.2">
      <c r="A19" s="64">
        <v>5</v>
      </c>
      <c r="B19" s="76">
        <v>123838</v>
      </c>
      <c r="C19" s="77" t="s">
        <v>88</v>
      </c>
      <c r="D19" s="79" t="s">
        <v>41</v>
      </c>
      <c r="E19" s="193">
        <v>45.3</v>
      </c>
      <c r="F19" s="100"/>
      <c r="G19" s="82">
        <v>0</v>
      </c>
      <c r="H19" s="109"/>
      <c r="I19" s="82">
        <f t="shared" si="2"/>
        <v>0</v>
      </c>
      <c r="J19" s="105"/>
      <c r="K19" s="128">
        <f t="shared" si="3"/>
        <v>0</v>
      </c>
      <c r="L19" s="146"/>
      <c r="M19" s="132" t="s">
        <v>106</v>
      </c>
      <c r="N19" s="154" t="s">
        <v>96</v>
      </c>
      <c r="O19" s="169" t="s">
        <v>92</v>
      </c>
      <c r="P19" s="162" t="s">
        <v>122</v>
      </c>
    </row>
    <row r="20" spans="1:16" s="52" customFormat="1" ht="15" customHeight="1" x14ac:dyDescent="0.2">
      <c r="A20" s="64">
        <v>6</v>
      </c>
      <c r="B20" s="76">
        <v>12383</v>
      </c>
      <c r="C20" s="77" t="s">
        <v>67</v>
      </c>
      <c r="D20" s="79" t="s">
        <v>41</v>
      </c>
      <c r="E20" s="193">
        <v>4.2</v>
      </c>
      <c r="F20" s="100"/>
      <c r="G20" s="82">
        <v>0</v>
      </c>
      <c r="H20" s="109"/>
      <c r="I20" s="82">
        <f t="shared" si="2"/>
        <v>0</v>
      </c>
      <c r="J20" s="105"/>
      <c r="K20" s="128">
        <f t="shared" si="3"/>
        <v>0</v>
      </c>
      <c r="L20" s="146"/>
      <c r="M20" s="132" t="s">
        <v>106</v>
      </c>
      <c r="N20" s="154" t="s">
        <v>96</v>
      </c>
      <c r="O20" s="169" t="s">
        <v>92</v>
      </c>
      <c r="P20" s="162" t="s">
        <v>136</v>
      </c>
    </row>
    <row r="21" spans="1:16" s="52" customFormat="1" ht="15" customHeight="1" x14ac:dyDescent="0.2">
      <c r="A21" s="64">
        <v>7</v>
      </c>
      <c r="B21" s="76">
        <v>113184</v>
      </c>
      <c r="C21" s="77" t="s">
        <v>48</v>
      </c>
      <c r="D21" s="80" t="s">
        <v>41</v>
      </c>
      <c r="E21" s="193">
        <v>0.6</v>
      </c>
      <c r="F21" s="100"/>
      <c r="G21" s="82">
        <v>0</v>
      </c>
      <c r="H21" s="109"/>
      <c r="I21" s="82">
        <f t="shared" si="2"/>
        <v>0</v>
      </c>
      <c r="J21" s="105"/>
      <c r="K21" s="128">
        <f t="shared" si="3"/>
        <v>0</v>
      </c>
      <c r="L21" s="146"/>
      <c r="M21" s="132" t="s">
        <v>106</v>
      </c>
      <c r="N21" s="154" t="s">
        <v>96</v>
      </c>
      <c r="O21" s="169" t="s">
        <v>90</v>
      </c>
      <c r="P21" s="162" t="s">
        <v>115</v>
      </c>
    </row>
    <row r="22" spans="1:16" s="52" customFormat="1" ht="23.25" customHeight="1" x14ac:dyDescent="0.2">
      <c r="A22" s="64">
        <v>8</v>
      </c>
      <c r="B22" s="76">
        <v>171422</v>
      </c>
      <c r="C22" s="77" t="s">
        <v>61</v>
      </c>
      <c r="D22" s="80" t="s">
        <v>41</v>
      </c>
      <c r="E22" s="193">
        <v>17</v>
      </c>
      <c r="F22" s="100"/>
      <c r="G22" s="82">
        <v>0</v>
      </c>
      <c r="H22" s="109"/>
      <c r="I22" s="82">
        <f t="shared" si="2"/>
        <v>0</v>
      </c>
      <c r="J22" s="105"/>
      <c r="K22" s="128">
        <f t="shared" si="3"/>
        <v>0</v>
      </c>
      <c r="L22" s="146"/>
      <c r="M22" s="132" t="s">
        <v>106</v>
      </c>
      <c r="N22" s="154" t="s">
        <v>96</v>
      </c>
      <c r="O22" s="169" t="s">
        <v>93</v>
      </c>
      <c r="P22" s="162" t="s">
        <v>118</v>
      </c>
    </row>
    <row r="23" spans="1:16" s="52" customFormat="1" ht="23.25" customHeight="1" x14ac:dyDescent="0.2">
      <c r="A23" s="64">
        <v>9</v>
      </c>
      <c r="B23" s="76" t="s">
        <v>86</v>
      </c>
      <c r="C23" s="77" t="s">
        <v>61</v>
      </c>
      <c r="D23" s="80" t="s">
        <v>41</v>
      </c>
      <c r="E23" s="193">
        <v>51</v>
      </c>
      <c r="F23" s="100"/>
      <c r="G23" s="82">
        <v>0</v>
      </c>
      <c r="H23" s="109"/>
      <c r="I23" s="82">
        <f t="shared" si="2"/>
        <v>0</v>
      </c>
      <c r="J23" s="105"/>
      <c r="K23" s="128">
        <f t="shared" si="3"/>
        <v>0</v>
      </c>
      <c r="L23" s="146"/>
      <c r="M23" s="132" t="s">
        <v>106</v>
      </c>
      <c r="N23" s="154" t="s">
        <v>96</v>
      </c>
      <c r="O23" s="182" t="s">
        <v>135</v>
      </c>
      <c r="P23" s="162" t="s">
        <v>119</v>
      </c>
    </row>
    <row r="24" spans="1:16" s="52" customFormat="1" ht="15" customHeight="1" x14ac:dyDescent="0.2">
      <c r="A24" s="64">
        <v>10</v>
      </c>
      <c r="B24" s="76">
        <v>12283</v>
      </c>
      <c r="C24" s="77" t="s">
        <v>62</v>
      </c>
      <c r="D24" s="80" t="s">
        <v>41</v>
      </c>
      <c r="E24" s="193">
        <v>68</v>
      </c>
      <c r="F24" s="100"/>
      <c r="G24" s="82">
        <v>0</v>
      </c>
      <c r="H24" s="109"/>
      <c r="I24" s="82">
        <f t="shared" si="2"/>
        <v>0</v>
      </c>
      <c r="J24" s="105"/>
      <c r="K24" s="128">
        <f t="shared" si="3"/>
        <v>0</v>
      </c>
      <c r="L24" s="146"/>
      <c r="M24" s="132" t="s">
        <v>106</v>
      </c>
      <c r="N24" s="154" t="s">
        <v>96</v>
      </c>
      <c r="O24" s="169" t="s">
        <v>92</v>
      </c>
      <c r="P24" s="162" t="s">
        <v>120</v>
      </c>
    </row>
    <row r="25" spans="1:16" s="52" customFormat="1" ht="14.25" x14ac:dyDescent="0.2">
      <c r="A25" s="110"/>
      <c r="B25" s="100"/>
      <c r="C25" s="54"/>
      <c r="D25" s="100"/>
      <c r="E25" s="196"/>
      <c r="F25" s="100"/>
      <c r="G25" s="55"/>
      <c r="H25" s="107"/>
      <c r="I25" s="63"/>
      <c r="J25" s="107"/>
      <c r="K25" s="129"/>
      <c r="L25" s="142"/>
      <c r="M25" s="134"/>
      <c r="N25" s="100"/>
      <c r="O25" s="169"/>
      <c r="P25" s="167"/>
    </row>
    <row r="26" spans="1:16" s="52" customFormat="1" ht="14.25" x14ac:dyDescent="0.2">
      <c r="A26" s="108" t="s">
        <v>28</v>
      </c>
      <c r="B26" s="56" t="s">
        <v>29</v>
      </c>
      <c r="C26" s="57" t="s">
        <v>43</v>
      </c>
      <c r="D26" s="58"/>
      <c r="E26" s="194"/>
      <c r="F26" s="59"/>
      <c r="G26" s="60">
        <f>SUM(G16:G25)</f>
        <v>0</v>
      </c>
      <c r="H26" s="61"/>
      <c r="I26" s="60">
        <f>SUM(I16:I24)</f>
        <v>0</v>
      </c>
      <c r="J26" s="62"/>
      <c r="K26" s="130">
        <f>SUM(K16:K24)</f>
        <v>0</v>
      </c>
      <c r="L26" s="141"/>
      <c r="M26" s="133"/>
      <c r="N26" s="159"/>
      <c r="O26" s="181"/>
      <c r="P26" s="165"/>
    </row>
    <row r="27" spans="1:16" s="52" customFormat="1" ht="14.25" x14ac:dyDescent="0.2">
      <c r="A27" s="103" t="s">
        <v>27</v>
      </c>
      <c r="B27" s="16" t="s">
        <v>30</v>
      </c>
      <c r="C27" s="15" t="s">
        <v>32</v>
      </c>
      <c r="D27" s="17"/>
      <c r="E27" s="195"/>
      <c r="F27" s="18"/>
      <c r="G27" s="48"/>
      <c r="H27" s="17"/>
      <c r="I27" s="49"/>
      <c r="J27" s="17"/>
      <c r="K27" s="127"/>
      <c r="L27" s="139"/>
      <c r="M27" s="132" t="s">
        <v>105</v>
      </c>
      <c r="N27" s="156"/>
      <c r="O27" s="169"/>
      <c r="P27" s="140"/>
    </row>
    <row r="28" spans="1:16" s="52" customFormat="1" ht="22.5" x14ac:dyDescent="0.2">
      <c r="A28" s="75">
        <v>11</v>
      </c>
      <c r="B28" s="73" t="s">
        <v>49</v>
      </c>
      <c r="C28" s="74" t="s">
        <v>50</v>
      </c>
      <c r="D28" s="80" t="s">
        <v>41</v>
      </c>
      <c r="E28" s="193">
        <v>45.3</v>
      </c>
      <c r="F28" s="72"/>
      <c r="G28" s="82">
        <f t="shared" ref="G28:G34" si="4">E28*F28</f>
        <v>0</v>
      </c>
      <c r="H28" s="71"/>
      <c r="I28" s="82">
        <f t="shared" ref="I28:I34" si="5">E28*H28</f>
        <v>0</v>
      </c>
      <c r="J28" s="105"/>
      <c r="K28" s="128">
        <f t="shared" ref="K28:K34" si="6">E28*J28</f>
        <v>0</v>
      </c>
      <c r="L28" s="146"/>
      <c r="M28" s="132" t="s">
        <v>106</v>
      </c>
      <c r="N28" s="154" t="s">
        <v>0</v>
      </c>
      <c r="O28" s="169" t="s">
        <v>94</v>
      </c>
      <c r="P28" s="162" t="s">
        <v>122</v>
      </c>
    </row>
    <row r="29" spans="1:16" s="52" customFormat="1" ht="22.5" x14ac:dyDescent="0.2">
      <c r="A29" s="75">
        <v>12</v>
      </c>
      <c r="B29" s="73" t="s">
        <v>51</v>
      </c>
      <c r="C29" s="74" t="s">
        <v>52</v>
      </c>
      <c r="D29" s="80" t="s">
        <v>42</v>
      </c>
      <c r="E29" s="193">
        <v>176</v>
      </c>
      <c r="F29" s="72"/>
      <c r="G29" s="82">
        <f t="shared" si="4"/>
        <v>0</v>
      </c>
      <c r="H29" s="71"/>
      <c r="I29" s="82">
        <f t="shared" si="5"/>
        <v>0</v>
      </c>
      <c r="J29" s="105"/>
      <c r="K29" s="128">
        <f t="shared" si="6"/>
        <v>0</v>
      </c>
      <c r="L29" s="146"/>
      <c r="M29" s="132" t="s">
        <v>106</v>
      </c>
      <c r="N29" s="154" t="s">
        <v>0</v>
      </c>
      <c r="O29" s="169" t="s">
        <v>95</v>
      </c>
      <c r="P29" s="162" t="s">
        <v>123</v>
      </c>
    </row>
    <row r="30" spans="1:16" s="69" customFormat="1" ht="15.75" customHeight="1" x14ac:dyDescent="0.25">
      <c r="A30" s="75">
        <v>13</v>
      </c>
      <c r="B30" s="76">
        <v>587206</v>
      </c>
      <c r="C30" s="77" t="s">
        <v>45</v>
      </c>
      <c r="D30" s="80" t="s">
        <v>42</v>
      </c>
      <c r="E30" s="193">
        <v>5.6</v>
      </c>
      <c r="F30" s="91"/>
      <c r="G30" s="82">
        <f t="shared" si="4"/>
        <v>0</v>
      </c>
      <c r="H30" s="92"/>
      <c r="I30" s="82">
        <f t="shared" si="5"/>
        <v>0</v>
      </c>
      <c r="J30" s="105"/>
      <c r="K30" s="128">
        <f t="shared" si="6"/>
        <v>0</v>
      </c>
      <c r="L30" s="146"/>
      <c r="M30" s="132" t="s">
        <v>106</v>
      </c>
      <c r="N30" s="154" t="s">
        <v>96</v>
      </c>
      <c r="O30" s="169" t="s">
        <v>130</v>
      </c>
      <c r="P30" s="162" t="s">
        <v>114</v>
      </c>
    </row>
    <row r="31" spans="1:16" s="69" customFormat="1" ht="15.75" customHeight="1" x14ac:dyDescent="0.25">
      <c r="A31" s="75">
        <v>14</v>
      </c>
      <c r="B31" s="81" t="s">
        <v>57</v>
      </c>
      <c r="C31" s="93" t="s">
        <v>58</v>
      </c>
      <c r="D31" s="80" t="s">
        <v>41</v>
      </c>
      <c r="E31" s="193">
        <v>11.2</v>
      </c>
      <c r="F31" s="91"/>
      <c r="G31" s="82">
        <f t="shared" si="4"/>
        <v>0</v>
      </c>
      <c r="H31" s="92"/>
      <c r="I31" s="82">
        <f t="shared" si="5"/>
        <v>0</v>
      </c>
      <c r="J31" s="105"/>
      <c r="K31" s="128">
        <f t="shared" si="6"/>
        <v>0</v>
      </c>
      <c r="L31" s="146"/>
      <c r="M31" s="132" t="s">
        <v>106</v>
      </c>
      <c r="N31" s="154" t="s">
        <v>96</v>
      </c>
      <c r="O31" s="169" t="s">
        <v>131</v>
      </c>
      <c r="P31" s="162" t="s">
        <v>137</v>
      </c>
    </row>
    <row r="32" spans="1:16" s="69" customFormat="1" ht="15.75" customHeight="1" x14ac:dyDescent="0.25">
      <c r="A32" s="75">
        <v>15</v>
      </c>
      <c r="B32" s="76" t="s">
        <v>68</v>
      </c>
      <c r="C32" s="77" t="s">
        <v>69</v>
      </c>
      <c r="D32" s="80" t="s">
        <v>41</v>
      </c>
      <c r="E32" s="193">
        <v>7.5</v>
      </c>
      <c r="F32" s="91"/>
      <c r="G32" s="82">
        <f t="shared" si="4"/>
        <v>0</v>
      </c>
      <c r="H32" s="92"/>
      <c r="I32" s="82">
        <f t="shared" si="5"/>
        <v>0</v>
      </c>
      <c r="J32" s="105"/>
      <c r="K32" s="128">
        <f t="shared" si="6"/>
        <v>0</v>
      </c>
      <c r="L32" s="146"/>
      <c r="M32" s="132" t="s">
        <v>106</v>
      </c>
      <c r="N32" s="154" t="s">
        <v>96</v>
      </c>
      <c r="O32" s="169" t="s">
        <v>97</v>
      </c>
      <c r="P32" s="162" t="s">
        <v>113</v>
      </c>
    </row>
    <row r="33" spans="1:16" s="69" customFormat="1" ht="15.75" customHeight="1" x14ac:dyDescent="0.25">
      <c r="A33" s="75">
        <v>16</v>
      </c>
      <c r="B33" s="76" t="s">
        <v>70</v>
      </c>
      <c r="C33" s="77" t="s">
        <v>71</v>
      </c>
      <c r="D33" s="80" t="s">
        <v>41</v>
      </c>
      <c r="E33" s="193">
        <v>5.5</v>
      </c>
      <c r="F33" s="91"/>
      <c r="G33" s="82">
        <f t="shared" si="4"/>
        <v>0</v>
      </c>
      <c r="H33" s="92"/>
      <c r="I33" s="82">
        <f t="shared" si="5"/>
        <v>0</v>
      </c>
      <c r="J33" s="105"/>
      <c r="K33" s="128">
        <f t="shared" si="6"/>
        <v>0</v>
      </c>
      <c r="L33" s="146"/>
      <c r="M33" s="132" t="s">
        <v>106</v>
      </c>
      <c r="N33" s="154" t="s">
        <v>96</v>
      </c>
      <c r="O33" s="169" t="s">
        <v>97</v>
      </c>
      <c r="P33" s="162" t="s">
        <v>112</v>
      </c>
    </row>
    <row r="34" spans="1:16" s="94" customFormat="1" ht="15.75" customHeight="1" x14ac:dyDescent="0.25">
      <c r="A34" s="75">
        <v>17</v>
      </c>
      <c r="B34" s="76" t="s">
        <v>72</v>
      </c>
      <c r="C34" s="77" t="s">
        <v>73</v>
      </c>
      <c r="D34" s="80" t="s">
        <v>41</v>
      </c>
      <c r="E34" s="193">
        <v>4</v>
      </c>
      <c r="F34" s="104"/>
      <c r="G34" s="82">
        <f t="shared" si="4"/>
        <v>0</v>
      </c>
      <c r="H34" s="105"/>
      <c r="I34" s="82">
        <f t="shared" si="5"/>
        <v>0</v>
      </c>
      <c r="J34" s="105"/>
      <c r="K34" s="128">
        <f t="shared" si="6"/>
        <v>0</v>
      </c>
      <c r="L34" s="146"/>
      <c r="M34" s="132" t="s">
        <v>106</v>
      </c>
      <c r="N34" s="154" t="s">
        <v>96</v>
      </c>
      <c r="O34" s="169" t="s">
        <v>97</v>
      </c>
      <c r="P34" s="162" t="s">
        <v>111</v>
      </c>
    </row>
    <row r="35" spans="1:16" s="94" customFormat="1" ht="15.75" customHeight="1" x14ac:dyDescent="0.25">
      <c r="A35" s="75">
        <v>18</v>
      </c>
      <c r="B35" s="76">
        <v>58920</v>
      </c>
      <c r="C35" s="77" t="s">
        <v>56</v>
      </c>
      <c r="D35" s="78" t="s">
        <v>40</v>
      </c>
      <c r="E35" s="193">
        <v>21</v>
      </c>
      <c r="F35" s="104"/>
      <c r="G35" s="82">
        <f>E35*F35</f>
        <v>0</v>
      </c>
      <c r="H35" s="105"/>
      <c r="I35" s="82">
        <f>E35*H35</f>
        <v>0</v>
      </c>
      <c r="J35" s="105"/>
      <c r="K35" s="128">
        <f>E35*J35</f>
        <v>0</v>
      </c>
      <c r="L35" s="146"/>
      <c r="M35" s="132" t="s">
        <v>106</v>
      </c>
      <c r="N35" s="154" t="s">
        <v>96</v>
      </c>
      <c r="O35" s="169" t="s">
        <v>132</v>
      </c>
      <c r="P35" s="162" t="s">
        <v>110</v>
      </c>
    </row>
    <row r="36" spans="1:16" s="52" customFormat="1" ht="14.25" x14ac:dyDescent="0.2">
      <c r="A36" s="110"/>
      <c r="B36" s="100"/>
      <c r="C36" s="54"/>
      <c r="D36" s="100"/>
      <c r="E36" s="196"/>
      <c r="F36" s="100"/>
      <c r="G36" s="55"/>
      <c r="H36" s="107"/>
      <c r="I36" s="63"/>
      <c r="J36" s="107"/>
      <c r="K36" s="129"/>
      <c r="L36" s="142"/>
      <c r="M36" s="134"/>
      <c r="N36" s="100"/>
      <c r="O36" s="169"/>
      <c r="P36" s="167"/>
    </row>
    <row r="37" spans="1:16" s="52" customFormat="1" ht="14.25" x14ac:dyDescent="0.2">
      <c r="A37" s="108" t="s">
        <v>28</v>
      </c>
      <c r="B37" s="56" t="s">
        <v>31</v>
      </c>
      <c r="C37" s="57" t="str">
        <f>C27</f>
        <v>Komunikace</v>
      </c>
      <c r="D37" s="58"/>
      <c r="E37" s="194"/>
      <c r="F37" s="59"/>
      <c r="G37" s="60">
        <f>SUM(G28:G35)</f>
        <v>0</v>
      </c>
      <c r="H37" s="61"/>
      <c r="I37" s="60">
        <f>SUM(I28:I35)</f>
        <v>0</v>
      </c>
      <c r="J37" s="62"/>
      <c r="K37" s="130">
        <f>SUM(K28:K35)</f>
        <v>0</v>
      </c>
      <c r="L37" s="141"/>
      <c r="M37" s="133"/>
      <c r="N37" s="159"/>
      <c r="O37" s="181"/>
      <c r="P37" s="165"/>
    </row>
    <row r="38" spans="1:16" x14ac:dyDescent="0.25">
      <c r="A38" s="103" t="s">
        <v>27</v>
      </c>
      <c r="B38" s="16" t="s">
        <v>53</v>
      </c>
      <c r="C38" s="15" t="s">
        <v>54</v>
      </c>
      <c r="D38" s="17"/>
      <c r="E38" s="197"/>
      <c r="F38" s="18"/>
      <c r="G38" s="48"/>
      <c r="H38" s="17"/>
      <c r="I38" s="49"/>
      <c r="J38" s="17"/>
      <c r="K38" s="127"/>
      <c r="L38" s="176"/>
      <c r="M38" s="132" t="s">
        <v>105</v>
      </c>
      <c r="N38" s="177"/>
      <c r="O38" s="169"/>
      <c r="P38" s="178"/>
    </row>
    <row r="39" spans="1:16" s="70" customFormat="1" ht="22.5" x14ac:dyDescent="0.25">
      <c r="A39" s="64">
        <v>19</v>
      </c>
      <c r="B39" s="76" t="s">
        <v>74</v>
      </c>
      <c r="C39" s="93" t="s">
        <v>75</v>
      </c>
      <c r="D39" s="80" t="s">
        <v>76</v>
      </c>
      <c r="E39" s="193">
        <v>108</v>
      </c>
      <c r="F39" s="91"/>
      <c r="G39" s="82">
        <f t="shared" ref="G39:G42" si="7">E39*F39</f>
        <v>0</v>
      </c>
      <c r="H39" s="92"/>
      <c r="I39" s="82">
        <f t="shared" ref="I39:I42" si="8">E39*H39</f>
        <v>0</v>
      </c>
      <c r="J39" s="105"/>
      <c r="K39" s="128">
        <f t="shared" ref="K39:K42" si="9">E39*J39</f>
        <v>0</v>
      </c>
      <c r="L39" s="146"/>
      <c r="M39" s="132" t="s">
        <v>106</v>
      </c>
      <c r="N39" s="154" t="s">
        <v>96</v>
      </c>
      <c r="O39" s="169" t="s">
        <v>101</v>
      </c>
      <c r="P39" s="179" t="s">
        <v>124</v>
      </c>
    </row>
    <row r="40" spans="1:16" s="70" customFormat="1" x14ac:dyDescent="0.25">
      <c r="A40" s="64">
        <v>20</v>
      </c>
      <c r="B40" s="76">
        <v>921920</v>
      </c>
      <c r="C40" s="93" t="s">
        <v>84</v>
      </c>
      <c r="D40" s="80" t="s">
        <v>40</v>
      </c>
      <c r="E40" s="193">
        <v>20</v>
      </c>
      <c r="F40" s="91"/>
      <c r="G40" s="82">
        <f t="shared" si="7"/>
        <v>0</v>
      </c>
      <c r="H40" s="92"/>
      <c r="I40" s="82">
        <f t="shared" si="8"/>
        <v>0</v>
      </c>
      <c r="J40" s="105"/>
      <c r="K40" s="128">
        <f t="shared" si="9"/>
        <v>0</v>
      </c>
      <c r="L40" s="146"/>
      <c r="M40" s="132" t="s">
        <v>106</v>
      </c>
      <c r="N40" s="154" t="s">
        <v>96</v>
      </c>
      <c r="O40" s="169" t="s">
        <v>98</v>
      </c>
      <c r="P40" s="179" t="s">
        <v>125</v>
      </c>
    </row>
    <row r="41" spans="1:16" s="70" customFormat="1" ht="22.5" x14ac:dyDescent="0.25">
      <c r="A41" s="64">
        <v>21</v>
      </c>
      <c r="B41" s="76">
        <v>921940</v>
      </c>
      <c r="C41" s="77" t="s">
        <v>60</v>
      </c>
      <c r="D41" s="80" t="s">
        <v>42</v>
      </c>
      <c r="E41" s="193">
        <v>40</v>
      </c>
      <c r="F41" s="111"/>
      <c r="G41" s="82">
        <f t="shared" si="7"/>
        <v>0</v>
      </c>
      <c r="H41" s="92"/>
      <c r="I41" s="82">
        <f t="shared" si="8"/>
        <v>0</v>
      </c>
      <c r="J41" s="105"/>
      <c r="K41" s="128">
        <f t="shared" si="9"/>
        <v>0</v>
      </c>
      <c r="L41" s="146"/>
      <c r="M41" s="132" t="s">
        <v>106</v>
      </c>
      <c r="N41" s="154" t="s">
        <v>96</v>
      </c>
      <c r="O41" s="169" t="s">
        <v>98</v>
      </c>
      <c r="P41" s="179" t="s">
        <v>126</v>
      </c>
    </row>
    <row r="42" spans="1:16" s="70" customFormat="1" x14ac:dyDescent="0.25">
      <c r="A42" s="64">
        <v>22</v>
      </c>
      <c r="B42" s="76">
        <v>965311</v>
      </c>
      <c r="C42" s="93" t="s">
        <v>85</v>
      </c>
      <c r="D42" s="80" t="s">
        <v>42</v>
      </c>
      <c r="E42" s="193">
        <v>60</v>
      </c>
      <c r="F42" s="111"/>
      <c r="G42" s="82">
        <f t="shared" si="7"/>
        <v>0</v>
      </c>
      <c r="H42" s="92"/>
      <c r="I42" s="82">
        <f t="shared" si="8"/>
        <v>0</v>
      </c>
      <c r="J42" s="105"/>
      <c r="K42" s="128">
        <f t="shared" si="9"/>
        <v>0</v>
      </c>
      <c r="L42" s="146"/>
      <c r="M42" s="132" t="s">
        <v>106</v>
      </c>
      <c r="N42" s="154" t="s">
        <v>96</v>
      </c>
      <c r="O42" s="169" t="s">
        <v>99</v>
      </c>
      <c r="P42" s="179" t="s">
        <v>127</v>
      </c>
    </row>
    <row r="43" spans="1:16" s="70" customFormat="1" ht="17.25" customHeight="1" x14ac:dyDescent="0.25">
      <c r="A43" s="64">
        <v>23</v>
      </c>
      <c r="B43" s="76">
        <v>921410</v>
      </c>
      <c r="C43" s="77" t="s">
        <v>59</v>
      </c>
      <c r="D43" s="80" t="s">
        <v>40</v>
      </c>
      <c r="E43" s="193">
        <v>13.2</v>
      </c>
      <c r="F43" s="111"/>
      <c r="G43" s="82">
        <f>E43*F43</f>
        <v>0</v>
      </c>
      <c r="H43" s="105"/>
      <c r="I43" s="82">
        <f>E43*H43</f>
        <v>0</v>
      </c>
      <c r="J43" s="105"/>
      <c r="K43" s="128">
        <f>E43*J43</f>
        <v>0</v>
      </c>
      <c r="L43" s="146"/>
      <c r="M43" s="132" t="s">
        <v>106</v>
      </c>
      <c r="N43" s="154" t="s">
        <v>96</v>
      </c>
      <c r="O43" s="169" t="s">
        <v>98</v>
      </c>
      <c r="P43" s="180" t="s">
        <v>108</v>
      </c>
    </row>
    <row r="44" spans="1:16" s="70" customFormat="1" x14ac:dyDescent="0.25">
      <c r="A44" s="64">
        <v>24</v>
      </c>
      <c r="B44" s="76">
        <v>915111</v>
      </c>
      <c r="C44" s="99" t="s">
        <v>83</v>
      </c>
      <c r="D44" s="78" t="s">
        <v>42</v>
      </c>
      <c r="E44" s="193">
        <v>5</v>
      </c>
      <c r="F44" s="112"/>
      <c r="G44" s="82">
        <f>E44*F44</f>
        <v>0</v>
      </c>
      <c r="H44" s="112"/>
      <c r="I44" s="82">
        <f>E44*H44</f>
        <v>0</v>
      </c>
      <c r="J44" s="105"/>
      <c r="K44" s="128">
        <f>E44*J44</f>
        <v>0</v>
      </c>
      <c r="L44" s="146"/>
      <c r="M44" s="132" t="s">
        <v>106</v>
      </c>
      <c r="N44" s="154" t="s">
        <v>96</v>
      </c>
      <c r="O44" s="169" t="s">
        <v>133</v>
      </c>
      <c r="P44" s="179" t="s">
        <v>109</v>
      </c>
    </row>
    <row r="45" spans="1:16" x14ac:dyDescent="0.25">
      <c r="A45" s="113"/>
      <c r="B45" s="97"/>
      <c r="C45" s="96"/>
      <c r="D45" s="98"/>
      <c r="E45" s="198"/>
      <c r="F45" s="114"/>
      <c r="G45" s="83"/>
      <c r="H45" s="114"/>
      <c r="I45" s="83"/>
      <c r="J45" s="114"/>
      <c r="K45" s="137"/>
      <c r="L45" s="176"/>
      <c r="M45" s="135"/>
      <c r="N45" s="177"/>
      <c r="O45" s="169"/>
      <c r="P45" s="178"/>
    </row>
    <row r="46" spans="1:16" x14ac:dyDescent="0.25">
      <c r="A46" s="115" t="s">
        <v>28</v>
      </c>
      <c r="B46" s="84" t="s">
        <v>55</v>
      </c>
      <c r="C46" s="85" t="str">
        <f>C38</f>
        <v>Ostatní konstrukce a práce, bourání</v>
      </c>
      <c r="D46" s="86"/>
      <c r="E46" s="199"/>
      <c r="F46" s="87"/>
      <c r="G46" s="88">
        <f>SUM(G39:G44)</f>
        <v>0</v>
      </c>
      <c r="H46" s="89"/>
      <c r="I46" s="88">
        <f>SUM(I39:I44)</f>
        <v>0</v>
      </c>
      <c r="J46" s="90"/>
      <c r="K46" s="138">
        <f>SUM(K39:K44)</f>
        <v>0</v>
      </c>
      <c r="L46" s="176"/>
      <c r="M46" s="136"/>
      <c r="N46" s="177"/>
      <c r="O46" s="181"/>
      <c r="P46" s="178"/>
    </row>
    <row r="47" spans="1:16" s="52" customFormat="1" ht="14.25" x14ac:dyDescent="0.2">
      <c r="A47" s="103" t="s">
        <v>27</v>
      </c>
      <c r="B47" s="16" t="s">
        <v>34</v>
      </c>
      <c r="C47" s="15" t="s">
        <v>33</v>
      </c>
      <c r="D47" s="17"/>
      <c r="E47" s="195"/>
      <c r="F47" s="18"/>
      <c r="G47" s="48"/>
      <c r="H47" s="17"/>
      <c r="I47" s="49"/>
      <c r="J47" s="17"/>
      <c r="K47" s="127"/>
      <c r="L47" s="139"/>
      <c r="M47" s="175" t="s">
        <v>105</v>
      </c>
      <c r="N47" s="156"/>
      <c r="O47" s="169"/>
      <c r="P47" s="140"/>
    </row>
    <row r="48" spans="1:16" s="53" customFormat="1" ht="22.5" x14ac:dyDescent="0.2">
      <c r="A48" s="75">
        <v>25</v>
      </c>
      <c r="B48" s="81" t="s">
        <v>63</v>
      </c>
      <c r="C48" s="93" t="s">
        <v>64</v>
      </c>
      <c r="D48" s="95" t="s">
        <v>44</v>
      </c>
      <c r="E48" s="193">
        <v>18.100000000000001</v>
      </c>
      <c r="F48" s="106"/>
      <c r="G48" s="82">
        <f>E48*F48</f>
        <v>0</v>
      </c>
      <c r="H48" s="105"/>
      <c r="I48" s="82">
        <f>E48*H48</f>
        <v>0</v>
      </c>
      <c r="J48" s="105"/>
      <c r="K48" s="128">
        <f>E48*J48</f>
        <v>0</v>
      </c>
      <c r="L48" s="146"/>
      <c r="M48" s="132" t="s">
        <v>106</v>
      </c>
      <c r="N48" s="154" t="s">
        <v>96</v>
      </c>
      <c r="O48" s="169" t="s">
        <v>100</v>
      </c>
      <c r="P48" s="162" t="s">
        <v>128</v>
      </c>
    </row>
    <row r="49" spans="1:16" s="53" customFormat="1" ht="22.5" x14ac:dyDescent="0.2">
      <c r="A49" s="75">
        <v>26</v>
      </c>
      <c r="B49" s="81" t="s">
        <v>65</v>
      </c>
      <c r="C49" s="93" t="s">
        <v>66</v>
      </c>
      <c r="D49" s="95" t="s">
        <v>44</v>
      </c>
      <c r="E49" s="193">
        <v>118.5</v>
      </c>
      <c r="F49" s="106"/>
      <c r="G49" s="82">
        <f t="shared" ref="G49" si="10">E49*F49</f>
        <v>0</v>
      </c>
      <c r="H49" s="105"/>
      <c r="I49" s="82">
        <f t="shared" ref="I49" si="11">E49*H49</f>
        <v>0</v>
      </c>
      <c r="J49" s="105"/>
      <c r="K49" s="128">
        <f t="shared" ref="K49" si="12">E49*J49</f>
        <v>0</v>
      </c>
      <c r="L49" s="146"/>
      <c r="M49" s="132" t="s">
        <v>106</v>
      </c>
      <c r="N49" s="154" t="s">
        <v>96</v>
      </c>
      <c r="O49" s="169" t="s">
        <v>100</v>
      </c>
      <c r="P49" s="162" t="s">
        <v>129</v>
      </c>
    </row>
    <row r="50" spans="1:16" s="52" customFormat="1" ht="14.25" x14ac:dyDescent="0.2">
      <c r="A50" s="110"/>
      <c r="B50" s="100"/>
      <c r="C50" s="54"/>
      <c r="D50" s="100"/>
      <c r="E50" s="196"/>
      <c r="F50" s="100"/>
      <c r="G50" s="55"/>
      <c r="H50" s="107"/>
      <c r="I50" s="63"/>
      <c r="J50" s="107"/>
      <c r="K50" s="129"/>
      <c r="L50" s="142"/>
      <c r="M50" s="126"/>
      <c r="N50" s="155"/>
      <c r="O50" s="169"/>
      <c r="P50" s="167"/>
    </row>
    <row r="51" spans="1:16" s="52" customFormat="1" thickBot="1" x14ac:dyDescent="0.25">
      <c r="A51" s="116" t="s">
        <v>28</v>
      </c>
      <c r="B51" s="117" t="s">
        <v>35</v>
      </c>
      <c r="C51" s="118" t="str">
        <f>C47</f>
        <v>Poplatky za skládky</v>
      </c>
      <c r="D51" s="119"/>
      <c r="E51" s="200"/>
      <c r="F51" s="120"/>
      <c r="G51" s="121">
        <f>SUM(G48:G49)</f>
        <v>0</v>
      </c>
      <c r="H51" s="122"/>
      <c r="I51" s="121">
        <f>SUM(I48:I49)</f>
        <v>0</v>
      </c>
      <c r="J51" s="123"/>
      <c r="K51" s="131">
        <f>SUM(K48:K49)</f>
        <v>0</v>
      </c>
      <c r="L51" s="143"/>
      <c r="M51" s="144"/>
      <c r="N51" s="168"/>
      <c r="O51" s="144"/>
      <c r="P51" s="145"/>
    </row>
    <row r="52" spans="1:16" s="52" customFormat="1" ht="14.25" x14ac:dyDescent="0.2">
      <c r="E52" s="69"/>
      <c r="M52" s="100"/>
      <c r="N52" s="100"/>
    </row>
    <row r="53" spans="1:16" s="52" customFormat="1" ht="14.25" x14ac:dyDescent="0.2">
      <c r="E53" s="69"/>
      <c r="M53" s="100"/>
      <c r="N53" s="100"/>
    </row>
    <row r="54" spans="1:16" s="52" customFormat="1" x14ac:dyDescent="0.25">
      <c r="C54"/>
      <c r="D54"/>
      <c r="E54" s="70"/>
      <c r="M54" s="100"/>
      <c r="N54" s="100"/>
    </row>
    <row r="55" spans="1:16" s="52" customFormat="1" x14ac:dyDescent="0.25">
      <c r="C55"/>
      <c r="D55"/>
      <c r="E55" s="70"/>
    </row>
    <row r="56" spans="1:16" s="52" customFormat="1" x14ac:dyDescent="0.25">
      <c r="C56"/>
      <c r="D56"/>
      <c r="E56" s="70"/>
    </row>
    <row r="57" spans="1:16" s="52" customFormat="1" x14ac:dyDescent="0.25">
      <c r="C57"/>
      <c r="D57"/>
      <c r="E57"/>
    </row>
  </sheetData>
  <protectedRanges>
    <protectedRange sqref="D21:D24" name="Oblast3_7_1_1"/>
    <protectedRange sqref="D19" name="Oblast1_1_1_1_1"/>
    <protectedRange sqref="B16:C16" name="Oblast1_1_6_2"/>
    <protectedRange sqref="D16" name="Oblast1_1_1_4_1"/>
    <protectedRange sqref="A17:D17 A19 A21 A24" name="Oblast1_2_5_1"/>
    <protectedRange sqref="B18:D18" name="Oblast1_4_4_1"/>
    <protectedRange sqref="D20" name="Oblast1_1_1_1_2"/>
    <protectedRange sqref="B35:D35" name="Oblast1_8_4_1"/>
    <protectedRange sqref="D48:D49" name="Oblast1_9_2_1_1"/>
    <protectedRange sqref="B19:C19" name="Oblast1_4_1_1_1"/>
    <protectedRange sqref="B20:C20" name="Oblast1_4_1_1_2"/>
    <protectedRange sqref="E44:E45" name="Oblast1_9"/>
    <protectedRange sqref="B44:D45" name="Oblast1_9_1"/>
  </protectedRanges>
  <autoFilter ref="A10:P10"/>
  <mergeCells count="5">
    <mergeCell ref="P6:P8"/>
    <mergeCell ref="I1:J1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2014-08-20T10:57:32Z</cp:lastPrinted>
  <dcterms:created xsi:type="dcterms:W3CDTF">2014-03-25T12:30:43Z</dcterms:created>
  <dcterms:modified xsi:type="dcterms:W3CDTF">2014-11-10T13:25:57Z</dcterms:modified>
</cp:coreProperties>
</file>